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24226"/>
  <xr:revisionPtr revIDLastSave="0" documentId="13_ncr:1_{23238650-5CA2-4CF8-B667-8A119E3CC994}" xr6:coauthVersionLast="47" xr6:coauthVersionMax="47" xr10:uidLastSave="{00000000-0000-0000-0000-000000000000}"/>
  <bookViews>
    <workbookView xWindow="1110" yWindow="105" windowWidth="21105" windowHeight="15105" xr2:uid="{00000000-000D-0000-FFFF-FFFF00000000}"/>
  </bookViews>
  <sheets>
    <sheet name="Overview" sheetId="5" r:id="rId1"/>
    <sheet name="2025 Data Return" sheetId="8" r:id="rId2"/>
    <sheet name="Salary Difference Queries" sheetId="6" r:id="rId3"/>
    <sheet name="Contributions &amp; CARE Queries" sheetId="7" r:id="rId4"/>
    <sheet name="TPR Queries"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7" l="1"/>
  <c r="O9" i="7" s="1"/>
  <c r="O8" i="7"/>
  <c r="N7" i="7"/>
  <c r="O5" i="7"/>
  <c r="O4" i="7"/>
  <c r="N3" i="7"/>
  <c r="O3" i="7" s="1"/>
  <c r="N2" i="7"/>
  <c r="O2" i="7" s="1"/>
  <c r="N8" i="6"/>
  <c r="N7" i="6"/>
</calcChain>
</file>

<file path=xl/sharedStrings.xml><?xml version="1.0" encoding="utf-8"?>
<sst xmlns="http://schemas.openxmlformats.org/spreadsheetml/2006/main" count="200" uniqueCount="104">
  <si>
    <t>CARE</t>
  </si>
  <si>
    <t>APF Comments</t>
  </si>
  <si>
    <t>Employer</t>
  </si>
  <si>
    <t>Employer No</t>
  </si>
  <si>
    <t>NI Number</t>
  </si>
  <si>
    <t>Surname</t>
  </si>
  <si>
    <t>Status</t>
  </si>
  <si>
    <t>Date Joined Fund</t>
  </si>
  <si>
    <t>Date Left</t>
  </si>
  <si>
    <t>Information Needed</t>
  </si>
  <si>
    <t>Date of Birth</t>
  </si>
  <si>
    <t>Contribution Rate</t>
  </si>
  <si>
    <t>Contributions</t>
  </si>
  <si>
    <t>Part Time Indicator</t>
  </si>
  <si>
    <t>Payroll Reference</t>
  </si>
  <si>
    <t>Post Number</t>
  </si>
  <si>
    <t>Forenames(s)</t>
  </si>
  <si>
    <t>Calculated Contributions - 
CARE x Contribution Rate</t>
  </si>
  <si>
    <t>% difference - 
calculated contributions / contributions paid</t>
  </si>
  <si>
    <t>Pensionable Remuneration 2024</t>
  </si>
  <si>
    <t xml:space="preserve"> Pensionable Remuneration increase / decrease %</t>
  </si>
  <si>
    <t xml:space="preserve">Role change </t>
  </si>
  <si>
    <t>Increment/Pay award</t>
  </si>
  <si>
    <t xml:space="preserve">Variable pay elements i.e. overtime &amp; enhancements </t>
  </si>
  <si>
    <t>Please clarify why the members FTE has decreased by more than 10%</t>
  </si>
  <si>
    <t>Regrading of existing Role</t>
  </si>
  <si>
    <t>Returned to role at a lower grade</t>
  </si>
  <si>
    <t>Reduction in hours</t>
  </si>
  <si>
    <t>Y</t>
  </si>
  <si>
    <t>Increase in hours</t>
  </si>
  <si>
    <t>Employer Response Example</t>
  </si>
  <si>
    <t>C</t>
  </si>
  <si>
    <t>100AA</t>
  </si>
  <si>
    <t>100BB</t>
  </si>
  <si>
    <t>100CC</t>
  </si>
  <si>
    <t>100DD</t>
  </si>
  <si>
    <t>100EE</t>
  </si>
  <si>
    <t>Please clarify why the member's FTE has increased by more than 10%</t>
  </si>
  <si>
    <t>Please provide the date this member joined the fund</t>
  </si>
  <si>
    <t>Please provide the correct forename/surname for this member</t>
  </si>
  <si>
    <t>Please provide the correct date of birth for this member</t>
  </si>
  <si>
    <r>
      <t xml:space="preserve">Please confirm the correct part time hours for this member
</t>
    </r>
    <r>
      <rPr>
        <b/>
        <sz val="10"/>
        <color theme="1"/>
        <rFont val="Calibri"/>
        <family val="2"/>
        <scheme val="minor"/>
      </rPr>
      <t>(Link to how to calculate part-time hours)</t>
    </r>
  </si>
  <si>
    <t>Please provide the correct gender for this member</t>
  </si>
  <si>
    <t>Please provide the correct national insurance number for this member</t>
  </si>
  <si>
    <r>
      <t xml:space="preserve">Thank you for confirming the member left this post on 31/03/2024. Please can you arrange for a leaver form to be completed and either uploaded via the iConnect portal or GlobalScape
</t>
    </r>
    <r>
      <rPr>
        <b/>
        <sz val="10"/>
        <color theme="1"/>
        <rFont val="Calibri"/>
        <family val="2"/>
        <scheme val="minor"/>
      </rPr>
      <t>(Link to leaver form)</t>
    </r>
  </si>
  <si>
    <t>Please provide a payment reference and post number for this member</t>
  </si>
  <si>
    <t>Members Name = John Smith</t>
  </si>
  <si>
    <t>Members NINO = WK4453798A</t>
  </si>
  <si>
    <t>Members DOB = 25/03/1985</t>
  </si>
  <si>
    <t>We have uploaded a leaver form to Globalscape today</t>
  </si>
  <si>
    <t>We have been told by Royal Mail that this member does not live at the address we have recorded on our system. Could you please check with the member themselves and ask them to confirm that they do still live at the address we have recorded or provide us with the updated address. The address we currently hold is: 1 Sunnyside Lane, Keynsham, Bristol, BS32 1BD</t>
  </si>
  <si>
    <t>Members Hours = 28.93/37.00</t>
  </si>
  <si>
    <t>Date Joined Fund = 01/02/2017</t>
  </si>
  <si>
    <t>Data Control Academy</t>
  </si>
  <si>
    <t>Hurman</t>
  </si>
  <si>
    <t>Riddick</t>
  </si>
  <si>
    <t>Aug</t>
  </si>
  <si>
    <t>Herrod</t>
  </si>
  <si>
    <t>Richards</t>
  </si>
  <si>
    <t>Connett</t>
  </si>
  <si>
    <t>Bush</t>
  </si>
  <si>
    <t>Bobbette</t>
  </si>
  <si>
    <t>Pascoe</t>
  </si>
  <si>
    <t>Hedges</t>
  </si>
  <si>
    <t>Reading</t>
  </si>
  <si>
    <t>Sarah Jane</t>
  </si>
  <si>
    <t>Angela</t>
  </si>
  <si>
    <t>Nadine</t>
  </si>
  <si>
    <t>Melanie Ann</t>
  </si>
  <si>
    <t>Leela</t>
  </si>
  <si>
    <t>Claire Louise</t>
  </si>
  <si>
    <t>Patricia Mary</t>
  </si>
  <si>
    <t>Lisa Jayne</t>
  </si>
  <si>
    <t>Leila Ann</t>
  </si>
  <si>
    <t>Sara</t>
  </si>
  <si>
    <t>100FF</t>
  </si>
  <si>
    <t>100GG</t>
  </si>
  <si>
    <t>100HH</t>
  </si>
  <si>
    <t>100II</t>
  </si>
  <si>
    <t>Members Gender = Female</t>
  </si>
  <si>
    <t>Paula</t>
  </si>
  <si>
    <t>The members Full Time Equivalent pay has been uploaded as £3697.74. This is a £34,897.47 drop compared to 2023. Please confirm the members FTE as at the 31/03/2024, as the figure provided looks like their actual monthly pay.</t>
  </si>
  <si>
    <t>Correct FTE is £39,282.31</t>
  </si>
  <si>
    <t>Please confirm if the member is still in this post, as the CARE data we have on record has an end date of the 30/11/2023. 
Please either confirm the full year CARE and conts figures or a date of leaving and reason.</t>
  </si>
  <si>
    <r>
      <t xml:space="preserve">Thank you for advising that the member had a break in service. Please confirm the reason for the break in service. If the reason for the break in service was sickness or maternity leave, then please provided us with the members assumed pensionable pay for the period the member was off.
</t>
    </r>
    <r>
      <rPr>
        <b/>
        <sz val="10"/>
        <color rgb="FF000000"/>
        <rFont val="Calibri"/>
        <family val="2"/>
        <scheme val="minor"/>
      </rPr>
      <t>(Link to APP factsheet)</t>
    </r>
  </si>
  <si>
    <t>Correct Contribution Rate - 5.8%
Correct Contributions - £1926.07</t>
  </si>
  <si>
    <t>50/50 Scheme - 01/04/23 to 31/08/23 
Conts - £273.66 CARE - £8,420.21 (3.25%)
Main Scheme - 01/09/2023 - 31/03/24
Conts - £1,182.53 CARE - £18,192.77 (6.5%)</t>
  </si>
  <si>
    <t>Reason for break in service - Maternity leave
APP has been provided in original figures</t>
  </si>
  <si>
    <t>Payment Reference = 100
 Post Number = 100AA</t>
  </si>
  <si>
    <t>We have contacted the member and she has confirmed her new address is 103 North Road, Keynsham, Bristol, BS32 1BD</t>
  </si>
  <si>
    <t>Contributions - £319.00
CARE - £5500.00
Post still active</t>
  </si>
  <si>
    <t>Please confirm if this casual post had any earnings for 2023/2024 and if so provide figures. If the member has left this post, please confirm the date of leaving and reason.</t>
  </si>
  <si>
    <t>Member left this post 30/11/2023
Reason - Resignation</t>
  </si>
  <si>
    <r>
      <t xml:space="preserve">Please clarify why the member contributions provided are </t>
    </r>
    <r>
      <rPr>
        <b/>
        <sz val="10"/>
        <rFont val="Calibri"/>
        <family val="2"/>
        <scheme val="minor"/>
      </rPr>
      <t>less</t>
    </r>
    <r>
      <rPr>
        <sz val="10"/>
        <rFont val="Calibri"/>
        <family val="2"/>
        <scheme val="minor"/>
      </rPr>
      <t xml:space="preserve"> than the amount expected in column N. This amount is based on the CARE and contribution rate provided. 
If the member is off on long term sick or parental leave, please confirm that the assumed pensionable pay has been provided.
</t>
    </r>
    <r>
      <rPr>
        <b/>
        <sz val="10"/>
        <rFont val="Calibri"/>
        <family val="2"/>
        <scheme val="minor"/>
      </rPr>
      <t>(Link to APP factsheet)</t>
    </r>
  </si>
  <si>
    <t>Intial contribution amount calculated incorrectly. No APP.
Correct contributions - £4,221.36</t>
  </si>
  <si>
    <r>
      <t xml:space="preserve">Please clarify why the member contributions provided are </t>
    </r>
    <r>
      <rPr>
        <b/>
        <sz val="10"/>
        <color theme="1"/>
        <rFont val="Calibri"/>
        <family val="2"/>
        <scheme val="minor"/>
      </rPr>
      <t>more</t>
    </r>
    <r>
      <rPr>
        <sz val="10"/>
        <color theme="1"/>
        <rFont val="Calibri"/>
        <family val="2"/>
        <scheme val="minor"/>
      </rPr>
      <t xml:space="preserve"> than the amount expected in column N. This amount is based on the CARE and contribution rate provided.
Perhaps the employer contribution amount has been included in error instead of the employee contribution amount.</t>
    </r>
  </si>
  <si>
    <t>Intial contribution amount calculated incorrectly. No APP.
Correct Contributions - £1,053.31</t>
  </si>
  <si>
    <t>Contribution rate - 6.8%</t>
  </si>
  <si>
    <r>
      <t xml:space="preserve">Please see the 2023/24 APF contribution table and confirm a valid scheme contribution rate.
</t>
    </r>
    <r>
      <rPr>
        <b/>
        <sz val="10"/>
        <rFont val="Calibri"/>
        <family val="2"/>
        <scheme val="minor"/>
      </rPr>
      <t>(Link to contribution rates table)</t>
    </r>
  </si>
  <si>
    <r>
      <t xml:space="preserve">The contribution rate of 5.2% provided is not a valid percentage. Please check the 2023/24 APF contribution table using the link below and confirm a valid scheme contribution rate &amp; revised employee contribution amount.
</t>
    </r>
    <r>
      <rPr>
        <b/>
        <sz val="10"/>
        <color theme="1"/>
        <rFont val="Calibri"/>
        <family val="2"/>
        <scheme val="minor"/>
      </rPr>
      <t>(Link to contribution rates table)</t>
    </r>
  </si>
  <si>
    <t>Please confirm the dates the member was in the 50/50 and main scheme during 2023-2024.
To ensure we hold the correct CARE and contributions under each section, please also provide the CARE pay &amp; employee contribution totals for each section.</t>
  </si>
  <si>
    <t>Pensionable Remuneration 2025</t>
  </si>
  <si>
    <t>Pensionable Remuneration difference - 
2025 - 2024</t>
  </si>
  <si>
    <t>On this Tab we will provide you with a copy of your Data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</si>
</sst>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10409]&quot;£&quot;#,##0.00;\(&quot;£&quot;#,##0.00\)"/>
    <numFmt numFmtId="166" formatCode="[$-10409]dd/mm/yyyy"/>
  </numFmts>
  <fonts count="17" x14ac:knownFonts="1">
    <font>
      <sz val="11"/>
      <color theme="1"/>
      <name val="Calibri"/>
      <family val="2"/>
      <scheme val="minor"/>
    </font>
    <font>
      <sz val="10"/>
      <name val="Calibri"/>
      <family val="2"/>
      <scheme val="minor"/>
    </font>
    <font>
      <b/>
      <sz val="10"/>
      <color theme="0"/>
      <name val="Calibri"/>
      <family val="2"/>
      <scheme val="minor"/>
    </font>
    <font>
      <sz val="10"/>
      <color theme="1"/>
      <name val="Calibri"/>
      <family val="2"/>
      <scheme val="minor"/>
    </font>
    <font>
      <sz val="10"/>
      <color rgb="FF333333"/>
      <name val="Segoe UI"/>
      <family val="2"/>
    </font>
    <font>
      <sz val="10"/>
      <color rgb="FFFFFFFF"/>
      <name val="Calibri"/>
      <family val="2"/>
    </font>
    <font>
      <sz val="8"/>
      <name val="Calibri"/>
      <family val="2"/>
      <scheme val="minor"/>
    </font>
    <font>
      <b/>
      <sz val="10"/>
      <color rgb="FFFFFFFF"/>
      <name val="Calibri"/>
      <family val="2"/>
    </font>
    <font>
      <b/>
      <sz val="10"/>
      <name val="Calibri"/>
      <family val="2"/>
      <scheme val="minor"/>
    </font>
    <font>
      <sz val="11"/>
      <color theme="1"/>
      <name val="Calibri"/>
      <family val="2"/>
      <scheme val="minor"/>
    </font>
    <font>
      <sz val="11"/>
      <color rgb="FF000000"/>
      <name val="Calibri"/>
      <family val="2"/>
      <scheme val="minor"/>
    </font>
    <font>
      <b/>
      <sz val="10"/>
      <color theme="1"/>
      <name val="Calibri"/>
      <family val="2"/>
      <scheme val="minor"/>
    </font>
    <font>
      <b/>
      <sz val="10"/>
      <color rgb="FFFFFF00"/>
      <name val="Calibri"/>
      <family val="2"/>
      <scheme val="minor"/>
    </font>
    <font>
      <b/>
      <sz val="10"/>
      <color rgb="FFFFFF00"/>
      <name val="Calibri"/>
      <family val="2"/>
    </font>
    <font>
      <sz val="10"/>
      <color rgb="FF000000"/>
      <name val="Calibri"/>
      <family val="2"/>
      <scheme val="minor"/>
    </font>
    <font>
      <sz val="10"/>
      <color rgb="FF333333"/>
      <name val="Calibri"/>
      <family val="2"/>
      <scheme val="minor"/>
    </font>
    <font>
      <b/>
      <sz val="10"/>
      <color rgb="FF000000"/>
      <name val="Calibri"/>
      <family val="2"/>
      <scheme val="minor"/>
    </font>
  </fonts>
  <fills count="13">
    <fill>
      <patternFill patternType="none"/>
    </fill>
    <fill>
      <patternFill patternType="gray125"/>
    </fill>
    <fill>
      <patternFill patternType="solid">
        <fgColor rgb="FF1F497D"/>
        <bgColor rgb="FF000000"/>
      </patternFill>
    </fill>
    <fill>
      <patternFill patternType="solid">
        <fgColor theme="7" tint="-0.499984740745262"/>
        <bgColor indexed="64"/>
      </patternFill>
    </fill>
    <fill>
      <patternFill patternType="solid">
        <fgColor theme="3"/>
        <bgColor indexed="64"/>
      </patternFill>
    </fill>
    <fill>
      <patternFill patternType="solid">
        <fgColor rgb="FFFFFFFF"/>
        <bgColor rgb="FFFFFFFF"/>
      </patternFill>
    </fill>
    <fill>
      <patternFill patternType="solid">
        <fgColor rgb="FF1F497D"/>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theme="5" tint="0.59999389629810485"/>
        <bgColor rgb="FFFFFFFF"/>
      </patternFill>
    </fill>
    <fill>
      <patternFill patternType="solid">
        <fgColor theme="5" tint="0.59999389629810485"/>
        <bgColor indexed="64"/>
      </patternFill>
    </fill>
    <fill>
      <patternFill patternType="solid">
        <fgColor theme="0"/>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9" fillId="0" borderId="0"/>
    <xf numFmtId="0" fontId="10" fillId="0" borderId="0"/>
  </cellStyleXfs>
  <cellXfs count="72">
    <xf numFmtId="0" fontId="0" fillId="0" borderId="0" xfId="0"/>
    <xf numFmtId="0" fontId="0" fillId="3" borderId="0" xfId="0" applyFill="1"/>
    <xf numFmtId="0" fontId="1" fillId="0" borderId="0" xfId="0" applyFont="1"/>
    <xf numFmtId="0" fontId="3" fillId="0" borderId="0" xfId="0" applyFont="1"/>
    <xf numFmtId="0" fontId="1" fillId="0" borderId="0" xfId="0" applyFont="1" applyAlignment="1">
      <alignment horizontal="center"/>
    </xf>
    <xf numFmtId="0" fontId="3" fillId="0" borderId="0" xfId="0" applyFont="1" applyAlignment="1">
      <alignment horizontal="center"/>
    </xf>
    <xf numFmtId="8" fontId="3" fillId="0" borderId="0" xfId="0" applyNumberFormat="1" applyFont="1"/>
    <xf numFmtId="164" fontId="3" fillId="0" borderId="0" xfId="0" applyNumberFormat="1" applyFont="1" applyAlignment="1">
      <alignment horizontal="center"/>
    </xf>
    <xf numFmtId="10" fontId="3" fillId="0" borderId="0" xfId="0" applyNumberFormat="1" applyFont="1" applyAlignment="1">
      <alignment horizontal="center"/>
    </xf>
    <xf numFmtId="10" fontId="3" fillId="0" borderId="0" xfId="0" applyNumberFormat="1" applyFont="1"/>
    <xf numFmtId="0" fontId="8" fillId="0" borderId="0" xfId="0" applyFont="1"/>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2" fillId="6" borderId="1" xfId="0" applyFont="1" applyFill="1" applyBorder="1" applyAlignment="1" applyProtection="1">
      <alignment horizontal="center" vertical="center" wrapText="1" readingOrder="1"/>
      <protection locked="0"/>
    </xf>
    <xf numFmtId="8" fontId="2" fillId="6" borderId="1" xfId="0" applyNumberFormat="1" applyFont="1" applyFill="1" applyBorder="1" applyAlignment="1" applyProtection="1">
      <alignment horizontal="center" vertical="center" wrapText="1" readingOrder="1"/>
      <protection locked="0"/>
    </xf>
    <xf numFmtId="10" fontId="2" fillId="6" borderId="1" xfId="0" applyNumberFormat="1" applyFont="1" applyFill="1" applyBorder="1" applyAlignment="1" applyProtection="1">
      <alignment horizontal="center" vertical="center" wrapText="1" readingOrder="1"/>
      <protection locked="0"/>
    </xf>
    <xf numFmtId="0" fontId="12" fillId="8" borderId="1" xfId="0" applyFont="1" applyFill="1" applyBorder="1" applyAlignment="1" applyProtection="1">
      <alignment horizontal="center" vertical="center" wrapText="1" readingOrder="1"/>
      <protection locked="0"/>
    </xf>
    <xf numFmtId="10" fontId="1"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8"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7" borderId="1" xfId="1" applyFont="1" applyFill="1" applyBorder="1" applyAlignment="1">
      <alignment horizontal="center" vertical="center"/>
    </xf>
    <xf numFmtId="0" fontId="1" fillId="0" borderId="1" xfId="2" applyFont="1" applyBorder="1" applyAlignment="1">
      <alignment horizontal="center" vertical="center" wrapText="1"/>
    </xf>
    <xf numFmtId="0" fontId="1"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4" fontId="4" fillId="5" borderId="1" xfId="0" applyNumberFormat="1" applyFont="1" applyFill="1" applyBorder="1" applyAlignment="1">
      <alignment horizontal="center" vertical="top" wrapText="1" readingOrder="1"/>
    </xf>
    <xf numFmtId="0" fontId="13" fillId="9" borderId="1" xfId="0" applyFont="1" applyFill="1" applyBorder="1" applyAlignment="1">
      <alignment horizontal="center" vertical="center" wrapText="1"/>
    </xf>
    <xf numFmtId="10" fontId="1" fillId="0" borderId="1" xfId="1" applyNumberFormat="1" applyFont="1" applyBorder="1" applyAlignment="1">
      <alignment horizontal="center" vertical="center"/>
    </xf>
    <xf numFmtId="0" fontId="3" fillId="0" borderId="1" xfId="1" applyFont="1" applyBorder="1" applyAlignment="1">
      <alignment horizontal="center" vertical="center" wrapText="1"/>
    </xf>
    <xf numFmtId="164" fontId="1" fillId="0" borderId="1" xfId="0" applyNumberFormat="1" applyFont="1" applyBorder="1" applyAlignment="1">
      <alignment horizontal="center" vertical="center"/>
    </xf>
    <xf numFmtId="0" fontId="3" fillId="0" borderId="1" xfId="2" applyFont="1" applyBorder="1" applyAlignment="1">
      <alignment horizontal="center" vertical="center" wrapText="1"/>
    </xf>
    <xf numFmtId="0" fontId="1" fillId="11" borderId="1" xfId="0" applyFont="1" applyFill="1" applyBorder="1" applyAlignment="1">
      <alignment horizontal="center" vertical="center"/>
    </xf>
    <xf numFmtId="8" fontId="1" fillId="0" borderId="1" xfId="0" applyNumberFormat="1" applyFont="1" applyBorder="1" applyAlignment="1">
      <alignment horizontal="center" vertical="center"/>
    </xf>
    <xf numFmtId="0" fontId="1" fillId="0" borderId="1" xfId="1" applyFont="1" applyBorder="1" applyAlignment="1">
      <alignment horizontal="center" vertical="center" wrapText="1"/>
    </xf>
    <xf numFmtId="10" fontId="3" fillId="0" borderId="1" xfId="0" applyNumberFormat="1" applyFont="1" applyBorder="1" applyAlignment="1">
      <alignment horizontal="center" vertical="center"/>
    </xf>
    <xf numFmtId="0" fontId="3" fillId="0" borderId="0" xfId="0" applyFont="1" applyAlignment="1">
      <alignment horizontal="center" vertical="center"/>
    </xf>
    <xf numFmtId="8" fontId="3"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 fillId="0" borderId="0" xfId="0" applyFont="1" applyAlignment="1">
      <alignment horizontal="center" vertical="center"/>
    </xf>
    <xf numFmtId="166" fontId="4" fillId="5" borderId="0" xfId="0" applyNumberFormat="1" applyFont="1" applyFill="1" applyAlignment="1">
      <alignment horizontal="center" vertical="center" wrapText="1" readingOrder="1"/>
    </xf>
    <xf numFmtId="164" fontId="1" fillId="0" borderId="0" xfId="0" applyNumberFormat="1" applyFont="1" applyAlignment="1">
      <alignment horizontal="center"/>
    </xf>
    <xf numFmtId="0" fontId="4" fillId="5" borderId="0" xfId="0" applyFont="1" applyFill="1" applyAlignment="1">
      <alignment horizontal="center" vertical="center" wrapText="1" readingOrder="1"/>
    </xf>
    <xf numFmtId="0" fontId="2" fillId="4" borderId="0" xfId="0" applyFont="1" applyFill="1" applyAlignment="1" applyProtection="1">
      <alignment horizontal="center" vertical="center" wrapText="1" readingOrder="1"/>
      <protection locked="0"/>
    </xf>
    <xf numFmtId="164" fontId="2" fillId="4" borderId="0" xfId="0" applyNumberFormat="1" applyFont="1" applyFill="1" applyAlignment="1" applyProtection="1">
      <alignment horizontal="center" vertical="center" wrapText="1" readingOrder="1"/>
      <protection locked="0"/>
    </xf>
    <xf numFmtId="10" fontId="2" fillId="4" borderId="0" xfId="0" applyNumberFormat="1" applyFont="1" applyFill="1" applyAlignment="1" applyProtection="1">
      <alignment horizontal="center" vertical="center" wrapText="1" readingOrder="1"/>
      <protection locked="0"/>
    </xf>
    <xf numFmtId="0" fontId="12" fillId="8" borderId="0" xfId="0" applyFont="1" applyFill="1" applyAlignment="1" applyProtection="1">
      <alignment horizontal="center" vertical="center" wrapText="1" readingOrder="1"/>
      <protection locked="0"/>
    </xf>
    <xf numFmtId="0" fontId="3" fillId="0" borderId="0" xfId="0" applyFont="1" applyAlignment="1">
      <alignment horizontal="center" vertical="center" wrapText="1"/>
    </xf>
    <xf numFmtId="6" fontId="1" fillId="11"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readingOrder="1"/>
    </xf>
    <xf numFmtId="14" fontId="15" fillId="5" borderId="1" xfId="0" applyNumberFormat="1" applyFont="1" applyFill="1" applyBorder="1" applyAlignment="1">
      <alignment horizontal="center" vertical="center" readingOrder="1"/>
    </xf>
    <xf numFmtId="165" fontId="1" fillId="5" borderId="1" xfId="0" applyNumberFormat="1" applyFont="1" applyFill="1" applyBorder="1" applyAlignment="1">
      <alignment horizontal="center" vertical="center" wrapText="1" readingOrder="1"/>
    </xf>
    <xf numFmtId="165" fontId="1" fillId="0" borderId="1" xfId="1" applyNumberFormat="1" applyFont="1" applyBorder="1" applyAlignment="1">
      <alignment horizontal="center" vertical="center" wrapText="1" readingOrder="1"/>
    </xf>
    <xf numFmtId="165" fontId="1" fillId="10" borderId="1" xfId="0" applyNumberFormat="1" applyFont="1" applyFill="1" applyBorder="1" applyAlignment="1">
      <alignment horizontal="center" vertical="center" wrapText="1" readingOrder="1"/>
    </xf>
    <xf numFmtId="0" fontId="15" fillId="5" borderId="1" xfId="1" applyFont="1" applyFill="1" applyBorder="1" applyAlignment="1">
      <alignment horizontal="center" vertical="center" wrapText="1" readingOrder="1"/>
    </xf>
    <xf numFmtId="165" fontId="15" fillId="5" borderId="1" xfId="1" applyNumberFormat="1" applyFont="1" applyFill="1" applyBorder="1" applyAlignment="1">
      <alignment horizontal="center" vertical="center" wrapText="1" readingOrder="1"/>
    </xf>
    <xf numFmtId="0" fontId="15" fillId="10" borderId="1" xfId="1" applyFont="1" applyFill="1" applyBorder="1" applyAlignment="1">
      <alignment horizontal="center" vertical="center" wrapText="1" readingOrder="1"/>
    </xf>
    <xf numFmtId="165" fontId="15" fillId="12" borderId="1" xfId="1" applyNumberFormat="1" applyFont="1" applyFill="1" applyBorder="1" applyAlignment="1">
      <alignment horizontal="center" vertical="center" wrapText="1" readingOrder="1"/>
    </xf>
    <xf numFmtId="8" fontId="15" fillId="10" borderId="1" xfId="1" applyNumberFormat="1" applyFont="1" applyFill="1" applyBorder="1" applyAlignment="1">
      <alignment horizontal="center" vertical="center" wrapText="1" readingOrder="1"/>
    </xf>
    <xf numFmtId="0" fontId="15" fillId="10" borderId="1" xfId="0" applyFont="1" applyFill="1" applyBorder="1" applyAlignment="1">
      <alignment horizontal="center" vertical="center" wrapText="1" readingOrder="1"/>
    </xf>
    <xf numFmtId="8" fontId="15" fillId="5" borderId="1" xfId="0" applyNumberFormat="1" applyFont="1" applyFill="1" applyBorder="1" applyAlignment="1">
      <alignment horizontal="center" vertical="center" readingOrder="1"/>
    </xf>
    <xf numFmtId="14" fontId="15" fillId="5" borderId="1" xfId="0" applyNumberFormat="1" applyFont="1" applyFill="1" applyBorder="1" applyAlignment="1">
      <alignment horizontal="center" vertical="center" wrapText="1" readingOrder="1"/>
    </xf>
    <xf numFmtId="166" fontId="15" fillId="5" borderId="1" xfId="0" applyNumberFormat="1" applyFont="1" applyFill="1" applyBorder="1" applyAlignment="1">
      <alignment horizontal="center" vertical="center" wrapText="1" readingOrder="1"/>
    </xf>
    <xf numFmtId="14" fontId="15" fillId="10" borderId="1" xfId="0" applyNumberFormat="1" applyFont="1" applyFill="1" applyBorder="1" applyAlignment="1">
      <alignment horizontal="center" vertical="center" readingOrder="1"/>
    </xf>
    <xf numFmtId="166" fontId="15" fillId="10" borderId="1" xfId="0" applyNumberFormat="1" applyFont="1" applyFill="1" applyBorder="1" applyAlignment="1">
      <alignment horizontal="center" vertical="center" wrapText="1" readingOrder="1"/>
    </xf>
    <xf numFmtId="4" fontId="3" fillId="0" borderId="1" xfId="0" applyNumberFormat="1" applyFont="1" applyBorder="1" applyAlignment="1">
      <alignment horizontal="center" vertical="center"/>
    </xf>
  </cellXfs>
  <cellStyles count="3">
    <cellStyle name="Normal" xfId="0" builtinId="0"/>
    <cellStyle name="Normal 2" xfId="1" xr:uid="{64EB2E81-B43F-4AC6-9B9A-3D2048425305}"/>
    <cellStyle name="Normal 3" xfId="2" xr:uid="{5F61001B-609B-482F-B049-5AD4A0C5F14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104775</xdr:rowOff>
    </xdr:from>
    <xdr:to>
      <xdr:col>16</xdr:col>
      <xdr:colOff>485775</xdr:colOff>
      <xdr:row>11</xdr:row>
      <xdr:rowOff>22860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34365" y="104775"/>
          <a:ext cx="9848850" cy="1929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Data Confirmation Guidance</a:t>
          </a:r>
        </a:p>
        <a:p>
          <a:endParaRPr lang="en-GB" sz="1100"/>
        </a:p>
        <a:p>
          <a:r>
            <a:rPr lang="en-GB" sz="1100" b="1"/>
            <a:t>You have been provided with this spreadsheet so you can review the 2024/25</a:t>
          </a:r>
          <a:r>
            <a:rPr lang="en-GB" sz="1100" b="1" baseline="0"/>
            <a:t> data which has been sent to The Avon Pension Fund for your employer and to provide any missing  or revised data which has been identified.  </a:t>
          </a:r>
        </a:p>
        <a:p>
          <a:endParaRPr lang="en-GB" sz="1100" b="1"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If you have employed a payroll to provide this information for you and you have any queries with the data provided, please contact them in the first instance.  </a:t>
          </a:r>
          <a:r>
            <a:rPr lang="en-GB" sz="1100" b="0" baseline="0"/>
            <a:t>Once you are happy with the data and have supplied any information requested, please complete the Year End declaration form TAB and return the whole spreadsheet back via Globalscape by </a:t>
          </a:r>
          <a:r>
            <a:rPr lang="en-GB" sz="1100" b="1" baseline="0"/>
            <a:t>DEADLINE SUPPLIED ON COMMUNICATION EMAIL.</a:t>
          </a:r>
        </a:p>
        <a:p>
          <a:endParaRPr lang="en-GB" sz="1100"/>
        </a:p>
        <a:p>
          <a:r>
            <a:rPr lang="en-GB" sz="1100" b="1"/>
            <a:t>This spreadsheet consists</a:t>
          </a:r>
          <a:r>
            <a:rPr lang="en-GB" sz="1100" b="1" baseline="0"/>
            <a:t> of multiple tabs which need attention and/or completion.  </a:t>
          </a:r>
          <a:r>
            <a:rPr lang="en-GB" sz="1100" baseline="0"/>
            <a:t>Guidance and examples of what you might find can be found below.  </a:t>
          </a:r>
        </a:p>
        <a:p>
          <a:endParaRPr lang="en-GB" sz="1100" b="0" baseline="0"/>
        </a:p>
        <a:p>
          <a:endParaRPr lang="en-GB" sz="1100" b="0"/>
        </a:p>
      </xdr:txBody>
    </xdr:sp>
    <xdr:clientData/>
  </xdr:twoCellAnchor>
  <xdr:twoCellAnchor>
    <xdr:from>
      <xdr:col>1</xdr:col>
      <xdr:colOff>9525</xdr:colOff>
      <xdr:row>11</xdr:row>
      <xdr:rowOff>57150</xdr:rowOff>
    </xdr:from>
    <xdr:to>
      <xdr:col>16</xdr:col>
      <xdr:colOff>495300</xdr:colOff>
      <xdr:row>15</xdr:row>
      <xdr:rowOff>171450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9125" y="2152650"/>
          <a:ext cx="96297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dk1"/>
              </a:solidFill>
              <a:effectLst/>
              <a:latin typeface="+mn-lt"/>
              <a:ea typeface="+mn-ea"/>
              <a:cs typeface="+mn-cs"/>
            </a:rPr>
            <a:t>1) 2025 Data Return tab:   </a:t>
          </a:r>
          <a:r>
            <a:rPr lang="en-GB" sz="1100" baseline="0">
              <a:solidFill>
                <a:schemeClr val="dk1"/>
              </a:solidFill>
              <a:effectLst/>
              <a:latin typeface="+mn-lt"/>
              <a:ea typeface="+mn-ea"/>
              <a:cs typeface="+mn-cs"/>
            </a:rPr>
            <a:t>This shows the data that has been supplied for each member who was an active member of the LGPS as at 31 March 2025.  If you are happy with the information shown here, you need take no further action with regards to this tab.  If any of the fields are blank or we have written any queries, please provide the missing information in the "Please provide missing data" column.  There is an "Employer Notes" column if you need to give us further information.  </a:t>
          </a:r>
          <a:r>
            <a:rPr lang="en-GB" sz="1100" b="1" baseline="0">
              <a:solidFill>
                <a:schemeClr val="dk1"/>
              </a:solidFill>
              <a:effectLst/>
              <a:latin typeface="+mn-lt"/>
              <a:ea typeface="+mn-ea"/>
              <a:cs typeface="+mn-cs"/>
            </a:rPr>
            <a:t>Here are 2 examples showing  Data Returns with and without queries:</a:t>
          </a:r>
          <a:endParaRPr lang="en-GB" b="1">
            <a:effectLst/>
          </a:endParaRPr>
        </a:p>
        <a:p>
          <a:endParaRPr lang="en-GB" sz="1100"/>
        </a:p>
      </xdr:txBody>
    </xdr:sp>
    <xdr:clientData/>
  </xdr:twoCellAnchor>
  <xdr:twoCellAnchor>
    <xdr:from>
      <xdr:col>0</xdr:col>
      <xdr:colOff>590550</xdr:colOff>
      <xdr:row>43</xdr:row>
      <xdr:rowOff>114301</xdr:rowOff>
    </xdr:from>
    <xdr:to>
      <xdr:col>18</xdr:col>
      <xdr:colOff>123825</xdr:colOff>
      <xdr:row>56</xdr:row>
      <xdr:rowOff>47625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90550" y="8305801"/>
          <a:ext cx="10506075" cy="2409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baseline="0">
              <a:solidFill>
                <a:schemeClr val="dk1"/>
              </a:solidFill>
              <a:effectLst/>
              <a:latin typeface="+mn-lt"/>
              <a:ea typeface="+mn-ea"/>
              <a:cs typeface="+mn-cs"/>
            </a:rPr>
            <a:t>2) Queries and errors:  </a:t>
          </a:r>
          <a:r>
            <a:rPr lang="en-GB" sz="1100" b="0" baseline="0">
              <a:solidFill>
                <a:schemeClr val="dk1"/>
              </a:solidFill>
              <a:effectLst/>
              <a:latin typeface="+mn-lt"/>
              <a:ea typeface="+mn-ea"/>
              <a:cs typeface="+mn-cs"/>
            </a:rPr>
            <a:t>If we have no queries or we have not identified any historic missing or incorrect member data, this tab will be blank.  </a:t>
          </a:r>
        </a:p>
        <a:p>
          <a:endParaRPr lang="en-GB" sz="1100" b="0"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If we have raised any queries you must provide the missing or revised data on the spreadsheet and return it to us by </a:t>
          </a:r>
          <a:r>
            <a:rPr lang="en-GB" sz="1100" b="1" baseline="0">
              <a:solidFill>
                <a:schemeClr val="dk1"/>
              </a:solidFill>
              <a:effectLst/>
              <a:latin typeface="+mn-lt"/>
              <a:ea typeface="+mn-ea"/>
              <a:cs typeface="+mn-cs"/>
            </a:rPr>
            <a:t>DEADLINE ON COMMUNICATION EMAIL</a:t>
          </a:r>
          <a:r>
            <a:rPr lang="en-GB" sz="1100" b="0" baseline="0">
              <a:solidFill>
                <a:schemeClr val="dk1"/>
              </a:solidFill>
              <a:effectLst/>
              <a:latin typeface="+mn-lt"/>
              <a:ea typeface="+mn-ea"/>
              <a:cs typeface="+mn-cs"/>
            </a:rPr>
            <a:t>.  If you have employed a payroll company to submit this information for you and you need advice or to provide data, please contact them as soon as possible.</a:t>
          </a:r>
        </a:p>
        <a:p>
          <a:endParaRPr lang="en-GB" sz="1100" b="1" baseline="0">
            <a:solidFill>
              <a:schemeClr val="dk1"/>
            </a:solidFill>
            <a:effectLst/>
            <a:latin typeface="+mn-lt"/>
            <a:ea typeface="+mn-ea"/>
            <a:cs typeface="+mn-cs"/>
          </a:endParaRPr>
        </a:p>
        <a:p>
          <a:r>
            <a:rPr lang="en-GB" sz="1100" b="1"/>
            <a:t>We</a:t>
          </a:r>
          <a:r>
            <a:rPr lang="en-GB" sz="1100" b="1" baseline="0"/>
            <a:t> </a:t>
          </a:r>
          <a:r>
            <a:rPr lang="en-GB" sz="1100" b="1" u="sng" baseline="0"/>
            <a:t>may</a:t>
          </a:r>
          <a:r>
            <a:rPr lang="en-GB" sz="1100" b="1" baseline="0"/>
            <a:t> provide you with up to 3 types of query:  </a:t>
          </a:r>
        </a:p>
        <a:p>
          <a:endParaRPr lang="en-GB" sz="1100" baseline="0"/>
        </a:p>
        <a:p>
          <a:r>
            <a:rPr lang="en-GB" sz="1100" b="1" baseline="0"/>
            <a:t>TPR Queries </a:t>
          </a:r>
          <a:r>
            <a:rPr lang="en-GB" sz="1100" baseline="0"/>
            <a:t>- missing data or forms. </a:t>
          </a:r>
        </a:p>
        <a:p>
          <a:r>
            <a:rPr lang="en-GB" sz="1100" b="1" baseline="0"/>
            <a:t>Salary Difference </a:t>
          </a:r>
          <a:r>
            <a:rPr lang="en-GB" sz="1100" baseline="0"/>
            <a:t>- Where the full time equivalent salary is over 10% higher or lower than that posted last year. </a:t>
          </a:r>
        </a:p>
        <a:p>
          <a:r>
            <a:rPr lang="en-GB" sz="1100" b="1"/>
            <a:t>Contributions</a:t>
          </a:r>
          <a:r>
            <a:rPr lang="en-GB" sz="1100" b="1" baseline="0"/>
            <a:t> as a % of CARE query </a:t>
          </a:r>
          <a:r>
            <a:rPr lang="en-GB" sz="1100" baseline="0"/>
            <a:t>-  Where the contributions posted don't tie up with the member contribution rate and their CARE pay.</a:t>
          </a:r>
        </a:p>
        <a:p>
          <a:endParaRPr lang="en-GB" sz="1100" baseline="0"/>
        </a:p>
        <a:p>
          <a:r>
            <a:rPr lang="en-GB" sz="1200" b="1"/>
            <a:t>Examples below:</a:t>
          </a:r>
        </a:p>
      </xdr:txBody>
    </xdr:sp>
    <xdr:clientData/>
  </xdr:twoCellAnchor>
  <xdr:oneCellAnchor>
    <xdr:from>
      <xdr:col>1</xdr:col>
      <xdr:colOff>228600</xdr:colOff>
      <xdr:row>95</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38200" y="2038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0</xdr:col>
      <xdr:colOff>609599</xdr:colOff>
      <xdr:row>96</xdr:row>
      <xdr:rowOff>66674</xdr:rowOff>
    </xdr:from>
    <xdr:to>
      <xdr:col>16</xdr:col>
      <xdr:colOff>466725</xdr:colOff>
      <xdr:row>117</xdr:row>
      <xdr:rowOff>180975</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609599" y="20640674"/>
          <a:ext cx="9610726" cy="411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3) Year End Declaration</a:t>
          </a:r>
        </a:p>
        <a:p>
          <a:endParaRPr lang="en-GB" sz="1400" b="1"/>
        </a:p>
        <a:p>
          <a:r>
            <a:rPr lang="en-GB" sz="1100" b="0"/>
            <a:t>Once you have reviewed your</a:t>
          </a:r>
          <a:r>
            <a:rPr lang="en-GB" sz="1100" b="0" baseline="0"/>
            <a:t> </a:t>
          </a:r>
          <a:r>
            <a:rPr lang="en-GB" sz="1100" b="0"/>
            <a:t>data and provided</a:t>
          </a:r>
          <a:r>
            <a:rPr lang="en-GB" sz="1100" b="0" baseline="0"/>
            <a:t> any missing or revised information on the previous tabs , your </a:t>
          </a:r>
          <a:r>
            <a:rPr lang="en-GB" sz="1100" b="1" baseline="0"/>
            <a:t>Lead Officer </a:t>
          </a:r>
          <a:r>
            <a:rPr lang="en-GB" sz="1100" b="0" baseline="0"/>
            <a:t>must complete the Year End Declaration to confirm the following:</a:t>
          </a:r>
          <a:endParaRPr lang="en-GB" sz="1100" b="0"/>
        </a:p>
        <a:p>
          <a:endParaRPr lang="en-GB" sz="1400" b="1"/>
        </a:p>
        <a:p>
          <a:r>
            <a:rPr lang="en-GB" sz="1000" b="0" i="1">
              <a:solidFill>
                <a:schemeClr val="dk1"/>
              </a:solidFill>
              <a:effectLst/>
              <a:latin typeface="+mn-lt"/>
              <a:ea typeface="+mn-ea"/>
              <a:cs typeface="+mn-cs"/>
            </a:rPr>
            <a:t>I hereby certify that the data submitted to the Avon Pension Fund in respect of our members for the year 2024/25 has been completed correctly, in accordance with the guidance available and in the format specified by the Avon Pension Fund and that late or incorrect data could lead to financial penalties set out in the Avon Pension Fund Administration Strategy Statement. </a:t>
          </a:r>
        </a:p>
        <a:p>
          <a:endParaRPr lang="en-GB" sz="1000" b="0" i="1">
            <a:solidFill>
              <a:schemeClr val="dk1"/>
            </a:solidFill>
            <a:effectLst/>
            <a:latin typeface="+mn-lt"/>
            <a:ea typeface="+mn-ea"/>
            <a:cs typeface="+mn-cs"/>
          </a:endParaRPr>
        </a:p>
        <a:p>
          <a:r>
            <a:rPr lang="en-GB" sz="1000" b="0" i="1">
              <a:solidFill>
                <a:schemeClr val="dk1"/>
              </a:solidFill>
              <a:effectLst/>
              <a:latin typeface="+mn-lt"/>
              <a:ea typeface="+mn-ea"/>
              <a:cs typeface="+mn-cs"/>
            </a:rPr>
            <a:t>I understand the submitted data will be used to provide our members with their Annual Pension Benefit statements, to calculate their pension benefits and used by the Fund’s Actuary, Mercer, where necessary.</a:t>
          </a:r>
        </a:p>
        <a:p>
          <a:endParaRPr lang="en-GB" sz="1000" b="0" i="1">
            <a:solidFill>
              <a:schemeClr val="dk1"/>
            </a:solidFill>
            <a:effectLst/>
            <a:latin typeface="+mn-lt"/>
            <a:ea typeface="+mn-ea"/>
            <a:cs typeface="+mn-cs"/>
          </a:endParaRPr>
        </a:p>
        <a:p>
          <a:r>
            <a:rPr lang="en-GB" sz="1000" b="0" i="1">
              <a:solidFill>
                <a:schemeClr val="dk1"/>
              </a:solidFill>
              <a:effectLst/>
              <a:latin typeface="+mn-lt"/>
              <a:ea typeface="+mn-ea"/>
              <a:cs typeface="+mn-cs"/>
            </a:rPr>
            <a:t>I understand that by submitting this data, I am declaring that I have taken all reasonable steps to ensure the collection and sharing is compliant with the principles of the UK General Data Protection Regulation (GDPR) and the Memorandum of Understanding in place between the Fund and its employers.</a:t>
          </a:r>
        </a:p>
        <a:p>
          <a:endParaRPr lang="en-GB" sz="1000" b="0" i="1">
            <a:solidFill>
              <a:schemeClr val="dk1"/>
            </a:solidFill>
            <a:effectLst/>
            <a:latin typeface="+mn-lt"/>
            <a:ea typeface="+mn-ea"/>
            <a:cs typeface="+mn-cs"/>
          </a:endParaRPr>
        </a:p>
        <a:p>
          <a:r>
            <a:rPr lang="en-GB" sz="1100" b="1" i="0" baseline="0">
              <a:solidFill>
                <a:srgbClr val="FF0000"/>
              </a:solidFill>
              <a:effectLst/>
            </a:rPr>
            <a:t>Please return your completed spreadsheet by DEADLINE SUPPLIED ON COMMUNICATION EMAIL.  </a:t>
          </a:r>
        </a:p>
        <a:p>
          <a:pPr marL="0" marR="0" indent="0" defTabSz="914400" eaLnBrk="1" fontAlgn="auto" latinLnBrk="0" hangingPunct="1">
            <a:lnSpc>
              <a:spcPct val="100000"/>
            </a:lnSpc>
            <a:spcBef>
              <a:spcPts val="0"/>
            </a:spcBef>
            <a:spcAft>
              <a:spcPts val="0"/>
            </a:spcAft>
            <a:buClrTx/>
            <a:buSzTx/>
            <a:buFontTx/>
            <a:buNone/>
            <a:tabLst/>
            <a:defRPr/>
          </a:pPr>
          <a:endParaRPr lang="en-GB" sz="1100" i="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i="0" baseline="0">
              <a:solidFill>
                <a:schemeClr val="dk1"/>
              </a:solidFill>
              <a:effectLst/>
              <a:latin typeface="+mn-lt"/>
              <a:ea typeface="+mn-ea"/>
              <a:cs typeface="+mn-cs"/>
            </a:rPr>
            <a:t>Please contact us at APF_YearEnd@BATHNES.GOV.UK if you require any further assistance.</a:t>
          </a:r>
        </a:p>
      </xdr:txBody>
    </xdr:sp>
    <xdr:clientData/>
  </xdr:twoCellAnchor>
  <xdr:twoCellAnchor editAs="oneCell">
    <xdr:from>
      <xdr:col>1</xdr:col>
      <xdr:colOff>1</xdr:colOff>
      <xdr:row>16</xdr:row>
      <xdr:rowOff>47118</xdr:rowOff>
    </xdr:from>
    <xdr:to>
      <xdr:col>28</xdr:col>
      <xdr:colOff>133350</xdr:colOff>
      <xdr:row>29</xdr:row>
      <xdr:rowOff>135609</xdr:rowOff>
    </xdr:to>
    <xdr:pic>
      <xdr:nvPicPr>
        <xdr:cNvPr id="12" name="Picture 11">
          <a:extLst>
            <a:ext uri="{FF2B5EF4-FFF2-40B4-BE49-F238E27FC236}">
              <a16:creationId xmlns:a16="http://schemas.microsoft.com/office/drawing/2014/main" id="{65F051A3-4B76-F1D9-74B1-51A90B9E0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3095118"/>
          <a:ext cx="16592549" cy="2564991"/>
        </a:xfrm>
        <a:prstGeom prst="rect">
          <a:avLst/>
        </a:prstGeom>
        <a:solidFill>
          <a:schemeClr val="bg1"/>
        </a:solidFill>
      </xdr:spPr>
    </xdr:pic>
    <xdr:clientData/>
  </xdr:twoCellAnchor>
  <xdr:twoCellAnchor editAs="oneCell">
    <xdr:from>
      <xdr:col>1</xdr:col>
      <xdr:colOff>0</xdr:colOff>
      <xdr:row>30</xdr:row>
      <xdr:rowOff>0</xdr:rowOff>
    </xdr:from>
    <xdr:to>
      <xdr:col>18</xdr:col>
      <xdr:colOff>142875</xdr:colOff>
      <xdr:row>43</xdr:row>
      <xdr:rowOff>0</xdr:rowOff>
    </xdr:to>
    <xdr:pic>
      <xdr:nvPicPr>
        <xdr:cNvPr id="15" name="Picture 14">
          <a:extLst>
            <a:ext uri="{FF2B5EF4-FFF2-40B4-BE49-F238E27FC236}">
              <a16:creationId xmlns:a16="http://schemas.microsoft.com/office/drawing/2014/main" id="{9ACA737C-4CF8-060A-45D1-6224D62851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5715000"/>
          <a:ext cx="10506075" cy="2476500"/>
        </a:xfrm>
        <a:prstGeom prst="rect">
          <a:avLst/>
        </a:prstGeom>
        <a:solidFill>
          <a:schemeClr val="bg1"/>
        </a:solidFill>
      </xdr:spPr>
    </xdr:pic>
    <xdr:clientData/>
  </xdr:twoCellAnchor>
  <xdr:twoCellAnchor editAs="oneCell">
    <xdr:from>
      <xdr:col>1</xdr:col>
      <xdr:colOff>0</xdr:colOff>
      <xdr:row>69</xdr:row>
      <xdr:rowOff>0</xdr:rowOff>
    </xdr:from>
    <xdr:to>
      <xdr:col>28</xdr:col>
      <xdr:colOff>571500</xdr:colOff>
      <xdr:row>77</xdr:row>
      <xdr:rowOff>171450</xdr:rowOff>
    </xdr:to>
    <xdr:pic>
      <xdr:nvPicPr>
        <xdr:cNvPr id="19" name="Picture 18">
          <a:extLst>
            <a:ext uri="{FF2B5EF4-FFF2-40B4-BE49-F238E27FC236}">
              <a16:creationId xmlns:a16="http://schemas.microsoft.com/office/drawing/2014/main" id="{51A28EE4-F0F3-820F-C693-1DCFD89C58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3144500"/>
          <a:ext cx="17030700" cy="1695450"/>
        </a:xfrm>
        <a:prstGeom prst="rect">
          <a:avLst/>
        </a:prstGeom>
        <a:solidFill>
          <a:schemeClr val="lt1"/>
        </a:solidFill>
      </xdr:spPr>
    </xdr:pic>
    <xdr:clientData/>
  </xdr:twoCellAnchor>
  <xdr:twoCellAnchor editAs="oneCell">
    <xdr:from>
      <xdr:col>1</xdr:col>
      <xdr:colOff>0</xdr:colOff>
      <xdr:row>78</xdr:row>
      <xdr:rowOff>95250</xdr:rowOff>
    </xdr:from>
    <xdr:to>
      <xdr:col>33</xdr:col>
      <xdr:colOff>9525</xdr:colOff>
      <xdr:row>92</xdr:row>
      <xdr:rowOff>142875</xdr:rowOff>
    </xdr:to>
    <xdr:pic>
      <xdr:nvPicPr>
        <xdr:cNvPr id="23" name="Picture 22">
          <a:extLst>
            <a:ext uri="{FF2B5EF4-FFF2-40B4-BE49-F238E27FC236}">
              <a16:creationId xmlns:a16="http://schemas.microsoft.com/office/drawing/2014/main" id="{D0FD50BD-C4E9-6909-431D-FD07717BE9D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14954250"/>
          <a:ext cx="19516725" cy="2714625"/>
        </a:xfrm>
        <a:prstGeom prst="rect">
          <a:avLst/>
        </a:prstGeom>
        <a:solidFill>
          <a:schemeClr val="lt1"/>
        </a:solidFill>
      </xdr:spPr>
    </xdr:pic>
    <xdr:clientData/>
  </xdr:twoCellAnchor>
  <xdr:twoCellAnchor editAs="oneCell">
    <xdr:from>
      <xdr:col>0</xdr:col>
      <xdr:colOff>590550</xdr:colOff>
      <xdr:row>56</xdr:row>
      <xdr:rowOff>161925</xdr:rowOff>
    </xdr:from>
    <xdr:to>
      <xdr:col>27</xdr:col>
      <xdr:colOff>219075</xdr:colOff>
      <xdr:row>68</xdr:row>
      <xdr:rowOff>123825</xdr:rowOff>
    </xdr:to>
    <xdr:pic>
      <xdr:nvPicPr>
        <xdr:cNvPr id="4" name="Picture 3">
          <a:extLst>
            <a:ext uri="{FF2B5EF4-FFF2-40B4-BE49-F238E27FC236}">
              <a16:creationId xmlns:a16="http://schemas.microsoft.com/office/drawing/2014/main" id="{534FB523-A1CC-43E3-89AE-BCAB6EB7E6F5}"/>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90550" y="10829925"/>
          <a:ext cx="16087725" cy="2247900"/>
        </a:xfrm>
        <a:prstGeom prst="rect">
          <a:avLst/>
        </a:prstGeom>
        <a:solidFill>
          <a:schemeClr val="bg1"/>
        </a:solid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topLeftCell="A82" workbookViewId="0">
      <selection activeCell="A95" sqref="A95:XFD96"/>
    </sheetView>
  </sheetViews>
  <sheetFormatPr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36454-0D70-450F-A8FF-C1CDC08A3E4B}">
  <dimension ref="A2"/>
  <sheetViews>
    <sheetView workbookViewId="0">
      <selection activeCell="A2" sqref="A2"/>
    </sheetView>
  </sheetViews>
  <sheetFormatPr defaultRowHeight="15" x14ac:dyDescent="0.25"/>
  <cols>
    <col min="1" max="1" width="58.42578125" customWidth="1"/>
  </cols>
  <sheetData>
    <row r="2" spans="1:1" x14ac:dyDescent="0.25">
      <c r="A2"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7218-F58E-4981-B93C-E557F480B407}">
  <dimension ref="A1:P9"/>
  <sheetViews>
    <sheetView showGridLines="0" topLeftCell="L1" workbookViewId="0">
      <pane ySplit="1" topLeftCell="A2" activePane="bottomLeft" state="frozen"/>
      <selection activeCell="S11" sqref="S11"/>
      <selection pane="bottomLeft" activeCell="E2" sqref="E2"/>
    </sheetView>
  </sheetViews>
  <sheetFormatPr defaultColWidth="9.140625" defaultRowHeight="12.75" x14ac:dyDescent="0.2"/>
  <cols>
    <col min="1" max="1" width="8.140625" style="3" customWidth="1"/>
    <col min="2" max="2" width="19.7109375" style="3" customWidth="1"/>
    <col min="3" max="3" width="10" style="3" customWidth="1"/>
    <col min="4" max="4" width="12.42578125" style="3" customWidth="1"/>
    <col min="5" max="5" width="14" style="3" customWidth="1"/>
    <col min="6" max="6" width="10" style="3" customWidth="1"/>
    <col min="7" max="7" width="9" style="3" customWidth="1"/>
    <col min="8" max="8" width="8.140625" style="3" customWidth="1"/>
    <col min="9" max="9" width="10" style="3" customWidth="1"/>
    <col min="10" max="10" width="10.85546875" style="3" customWidth="1"/>
    <col min="11" max="11" width="17.7109375" style="3" customWidth="1"/>
    <col min="12" max="12" width="22.28515625" style="3" customWidth="1"/>
    <col min="13" max="13" width="32.7109375" style="6" customWidth="1"/>
    <col min="14" max="14" width="32.85546875" style="9" customWidth="1"/>
    <col min="15" max="15" width="33.7109375" style="3" customWidth="1"/>
    <col min="16" max="16" width="46" style="3" customWidth="1"/>
    <col min="17" max="17" width="9.140625" style="3"/>
    <col min="18" max="18" width="15.140625" style="3" customWidth="1"/>
    <col min="19" max="19" width="18.140625" style="3" customWidth="1"/>
    <col min="20" max="16384" width="9.140625" style="3"/>
  </cols>
  <sheetData>
    <row r="1" spans="1:16" s="2" customFormat="1" ht="25.5" x14ac:dyDescent="0.2">
      <c r="A1" s="17" t="s">
        <v>3</v>
      </c>
      <c r="B1" s="17" t="s">
        <v>2</v>
      </c>
      <c r="C1" s="17" t="s">
        <v>5</v>
      </c>
      <c r="D1" s="17" t="s">
        <v>16</v>
      </c>
      <c r="E1" s="17" t="s">
        <v>4</v>
      </c>
      <c r="F1" s="23" t="s">
        <v>14</v>
      </c>
      <c r="G1" s="23" t="s">
        <v>15</v>
      </c>
      <c r="H1" s="17" t="s">
        <v>6</v>
      </c>
      <c r="I1" s="17" t="s">
        <v>13</v>
      </c>
      <c r="J1" s="17" t="s">
        <v>7</v>
      </c>
      <c r="K1" s="17" t="s">
        <v>101</v>
      </c>
      <c r="L1" s="17" t="s">
        <v>19</v>
      </c>
      <c r="M1" s="18" t="s">
        <v>102</v>
      </c>
      <c r="N1" s="19" t="s">
        <v>20</v>
      </c>
      <c r="O1" s="17" t="s">
        <v>1</v>
      </c>
      <c r="P1" s="20" t="s">
        <v>30</v>
      </c>
    </row>
    <row r="2" spans="1:16" s="2" customFormat="1" ht="29.25" customHeight="1" x14ac:dyDescent="0.2">
      <c r="A2" s="12">
        <v>1001</v>
      </c>
      <c r="B2" s="12" t="s">
        <v>53</v>
      </c>
      <c r="C2" s="55" t="s">
        <v>54</v>
      </c>
      <c r="D2" s="55" t="s">
        <v>80</v>
      </c>
      <c r="E2" s="55"/>
      <c r="F2" s="12">
        <v>100</v>
      </c>
      <c r="G2" s="12" t="s">
        <v>32</v>
      </c>
      <c r="H2" s="12">
        <v>1</v>
      </c>
      <c r="I2" s="12" t="s">
        <v>28</v>
      </c>
      <c r="J2" s="56">
        <v>43234</v>
      </c>
      <c r="K2" s="57">
        <v>28307.16</v>
      </c>
      <c r="L2" s="57">
        <v>24855.360000000001</v>
      </c>
      <c r="M2" s="24">
        <v>3451.7999999999993</v>
      </c>
      <c r="N2" s="25">
        <v>0.1388754779653161</v>
      </c>
      <c r="O2" s="26" t="s">
        <v>37</v>
      </c>
      <c r="P2" s="14" t="s">
        <v>29</v>
      </c>
    </row>
    <row r="3" spans="1:16" s="2" customFormat="1" ht="29.25" customHeight="1" x14ac:dyDescent="0.2">
      <c r="A3" s="12">
        <v>1001</v>
      </c>
      <c r="B3" s="12" t="s">
        <v>53</v>
      </c>
      <c r="C3" s="55" t="s">
        <v>55</v>
      </c>
      <c r="D3" s="55" t="s">
        <v>65</v>
      </c>
      <c r="E3" s="55"/>
      <c r="F3" s="12">
        <v>101</v>
      </c>
      <c r="G3" s="12" t="s">
        <v>33</v>
      </c>
      <c r="H3" s="12">
        <v>1</v>
      </c>
      <c r="I3" s="12"/>
      <c r="J3" s="56">
        <v>44571</v>
      </c>
      <c r="K3" s="57">
        <v>31138.43</v>
      </c>
      <c r="L3" s="57">
        <v>27833.03</v>
      </c>
      <c r="M3" s="24">
        <v>3305.4000000000015</v>
      </c>
      <c r="N3" s="25">
        <v>0.11875818047837414</v>
      </c>
      <c r="O3" s="26" t="s">
        <v>37</v>
      </c>
      <c r="P3" s="27" t="s">
        <v>22</v>
      </c>
    </row>
    <row r="4" spans="1:16" s="2" customFormat="1" ht="29.25" customHeight="1" x14ac:dyDescent="0.2">
      <c r="A4" s="12">
        <v>1001</v>
      </c>
      <c r="B4" s="12" t="s">
        <v>53</v>
      </c>
      <c r="C4" s="55" t="s">
        <v>56</v>
      </c>
      <c r="D4" s="55" t="s">
        <v>66</v>
      </c>
      <c r="E4" s="55"/>
      <c r="F4" s="12">
        <v>102</v>
      </c>
      <c r="G4" s="12" t="s">
        <v>34</v>
      </c>
      <c r="H4" s="12">
        <v>1</v>
      </c>
      <c r="I4" s="12" t="s">
        <v>31</v>
      </c>
      <c r="J4" s="56">
        <v>44652</v>
      </c>
      <c r="K4" s="57">
        <v>22377.35</v>
      </c>
      <c r="L4" s="57">
        <v>19935.759999999998</v>
      </c>
      <c r="M4" s="24">
        <v>2441.59</v>
      </c>
      <c r="N4" s="25">
        <v>0.12247288289987442</v>
      </c>
      <c r="O4" s="26" t="s">
        <v>37</v>
      </c>
      <c r="P4" s="27" t="s">
        <v>23</v>
      </c>
    </row>
    <row r="5" spans="1:16" s="2" customFormat="1" ht="29.25" customHeight="1" x14ac:dyDescent="0.2">
      <c r="A5" s="12">
        <v>1001</v>
      </c>
      <c r="B5" s="12" t="s">
        <v>53</v>
      </c>
      <c r="C5" s="55" t="s">
        <v>57</v>
      </c>
      <c r="D5" s="55" t="s">
        <v>67</v>
      </c>
      <c r="E5" s="55"/>
      <c r="F5" s="12">
        <v>103</v>
      </c>
      <c r="G5" s="12" t="s">
        <v>35</v>
      </c>
      <c r="H5" s="12">
        <v>1</v>
      </c>
      <c r="I5" s="12"/>
      <c r="J5" s="56">
        <v>44652</v>
      </c>
      <c r="K5" s="57">
        <v>22377.35</v>
      </c>
      <c r="L5" s="57">
        <v>19935.759999999998</v>
      </c>
      <c r="M5" s="24">
        <v>2441.59</v>
      </c>
      <c r="N5" s="25">
        <v>0.12247288289987442</v>
      </c>
      <c r="O5" s="26" t="s">
        <v>37</v>
      </c>
      <c r="P5" s="14" t="s">
        <v>25</v>
      </c>
    </row>
    <row r="6" spans="1:16" ht="29.25" customHeight="1" x14ac:dyDescent="0.2">
      <c r="A6" s="12">
        <v>1001</v>
      </c>
      <c r="B6" s="12" t="s">
        <v>53</v>
      </c>
      <c r="C6" s="55" t="s">
        <v>58</v>
      </c>
      <c r="D6" s="55" t="s">
        <v>68</v>
      </c>
      <c r="E6" s="55"/>
      <c r="F6" s="12">
        <v>104</v>
      </c>
      <c r="G6" s="12" t="s">
        <v>34</v>
      </c>
      <c r="H6" s="12">
        <v>1</v>
      </c>
      <c r="I6" s="12"/>
      <c r="J6" s="56">
        <v>44652</v>
      </c>
      <c r="K6" s="57">
        <v>24404.04</v>
      </c>
      <c r="L6" s="57">
        <v>20973.07</v>
      </c>
      <c r="M6" s="24">
        <v>3430.9700000000012</v>
      </c>
      <c r="N6" s="25">
        <v>0.16358930762163104</v>
      </c>
      <c r="O6" s="26" t="s">
        <v>37</v>
      </c>
      <c r="P6" s="27" t="s">
        <v>21</v>
      </c>
    </row>
    <row r="7" spans="1:16" ht="29.25" customHeight="1" x14ac:dyDescent="0.2">
      <c r="A7" s="12">
        <v>1001</v>
      </c>
      <c r="B7" s="12" t="s">
        <v>53</v>
      </c>
      <c r="C7" s="55" t="s">
        <v>59</v>
      </c>
      <c r="D7" s="55" t="s">
        <v>69</v>
      </c>
      <c r="E7" s="55"/>
      <c r="F7" s="12">
        <v>105</v>
      </c>
      <c r="G7" s="12" t="s">
        <v>35</v>
      </c>
      <c r="H7" s="12">
        <v>1</v>
      </c>
      <c r="I7" s="12"/>
      <c r="J7" s="56">
        <v>44652</v>
      </c>
      <c r="K7" s="58">
        <v>24702</v>
      </c>
      <c r="L7" s="58">
        <v>32909</v>
      </c>
      <c r="M7" s="58">
        <v>-8207</v>
      </c>
      <c r="N7" s="21">
        <f t="shared" ref="N7:N8" si="0">(K7-L7)/L7</f>
        <v>-0.24938466680847185</v>
      </c>
      <c r="O7" s="28" t="s">
        <v>24</v>
      </c>
      <c r="P7" s="29" t="s">
        <v>26</v>
      </c>
    </row>
    <row r="8" spans="1:16" ht="28.5" customHeight="1" x14ac:dyDescent="0.2">
      <c r="A8" s="12">
        <v>1001</v>
      </c>
      <c r="B8" s="12" t="s">
        <v>53</v>
      </c>
      <c r="C8" s="55" t="s">
        <v>60</v>
      </c>
      <c r="D8" s="55" t="s">
        <v>70</v>
      </c>
      <c r="E8" s="55"/>
      <c r="F8" s="12">
        <v>106</v>
      </c>
      <c r="G8" s="12" t="s">
        <v>36</v>
      </c>
      <c r="H8" s="12">
        <v>1</v>
      </c>
      <c r="I8" s="12" t="s">
        <v>28</v>
      </c>
      <c r="J8" s="56">
        <v>44790</v>
      </c>
      <c r="K8" s="58">
        <v>24294</v>
      </c>
      <c r="L8" s="58">
        <v>29345.08</v>
      </c>
      <c r="M8" s="58">
        <v>-5051.08</v>
      </c>
      <c r="N8" s="21">
        <f t="shared" si="0"/>
        <v>-0.17212698005934901</v>
      </c>
      <c r="O8" s="28" t="s">
        <v>24</v>
      </c>
      <c r="P8" s="14" t="s">
        <v>27</v>
      </c>
    </row>
    <row r="9" spans="1:16" ht="80.25" customHeight="1" x14ac:dyDescent="0.2">
      <c r="A9" s="12">
        <v>1001</v>
      </c>
      <c r="B9" s="12" t="s">
        <v>53</v>
      </c>
      <c r="C9" s="55" t="s">
        <v>61</v>
      </c>
      <c r="D9" s="55" t="s">
        <v>71</v>
      </c>
      <c r="E9" s="55"/>
      <c r="F9" s="13">
        <v>107</v>
      </c>
      <c r="G9" s="13" t="s">
        <v>75</v>
      </c>
      <c r="H9" s="13">
        <v>1</v>
      </c>
      <c r="I9" s="13"/>
      <c r="J9" s="22">
        <v>44256</v>
      </c>
      <c r="K9" s="43">
        <v>3697.74</v>
      </c>
      <c r="L9" s="43">
        <v>38595.21</v>
      </c>
      <c r="M9" s="58">
        <v>-34897.47</v>
      </c>
      <c r="N9" s="41">
        <v>-0.9042</v>
      </c>
      <c r="O9" s="44" t="s">
        <v>81</v>
      </c>
      <c r="P9" s="14" t="s">
        <v>82</v>
      </c>
    </row>
  </sheetData>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8090-E105-4196-A0C6-A220A931FE68}">
  <dimension ref="A1:Q26"/>
  <sheetViews>
    <sheetView showGridLines="0" topLeftCell="L1" workbookViewId="0">
      <pane ySplit="1" topLeftCell="A8" activePane="bottomLeft" state="frozen"/>
      <selection activeCell="S11" sqref="S11"/>
      <selection pane="bottomLeft" activeCell="G8" sqref="G8"/>
    </sheetView>
  </sheetViews>
  <sheetFormatPr defaultColWidth="9.140625" defaultRowHeight="12.75" x14ac:dyDescent="0.2"/>
  <cols>
    <col min="1" max="1" width="8.28515625" style="5" customWidth="1"/>
    <col min="2" max="2" width="18.85546875" style="5" customWidth="1"/>
    <col min="3" max="3" width="9.42578125" style="5" customWidth="1"/>
    <col min="4" max="5" width="11.85546875" style="5" customWidth="1"/>
    <col min="6" max="6" width="9.140625" style="5" customWidth="1"/>
    <col min="7" max="7" width="8.5703125" style="5" customWidth="1"/>
    <col min="8" max="8" width="8.140625" style="5" customWidth="1"/>
    <col min="9" max="9" width="9.85546875" style="5" customWidth="1"/>
    <col min="10" max="11" width="11.42578125" style="5" customWidth="1"/>
    <col min="12" max="12" width="12.5703125" style="5" customWidth="1"/>
    <col min="13" max="13" width="11.7109375" style="5" customWidth="1"/>
    <col min="14" max="14" width="22.5703125" style="7" customWidth="1"/>
    <col min="15" max="15" width="35.42578125" style="8" customWidth="1"/>
    <col min="16" max="16" width="42.28515625" style="5" customWidth="1"/>
    <col min="17" max="17" width="40.5703125" style="5" customWidth="1"/>
    <col min="18" max="18" width="15.140625" style="5" customWidth="1"/>
    <col min="19" max="19" width="18.140625" style="5" customWidth="1"/>
    <col min="20" max="16384" width="9.140625" style="5"/>
  </cols>
  <sheetData>
    <row r="1" spans="1:17" s="4" customFormat="1" ht="38.25" x14ac:dyDescent="0.2">
      <c r="A1" s="49" t="s">
        <v>3</v>
      </c>
      <c r="B1" s="49" t="s">
        <v>2</v>
      </c>
      <c r="C1" s="49" t="s">
        <v>5</v>
      </c>
      <c r="D1" s="49" t="s">
        <v>16</v>
      </c>
      <c r="E1" s="49" t="s">
        <v>4</v>
      </c>
      <c r="F1" s="23" t="s">
        <v>14</v>
      </c>
      <c r="G1" s="23" t="s">
        <v>15</v>
      </c>
      <c r="H1" s="49" t="s">
        <v>6</v>
      </c>
      <c r="I1" s="49" t="s">
        <v>13</v>
      </c>
      <c r="J1" s="49" t="s">
        <v>7</v>
      </c>
      <c r="K1" s="49" t="s">
        <v>11</v>
      </c>
      <c r="L1" s="49" t="s">
        <v>12</v>
      </c>
      <c r="M1" s="49" t="s">
        <v>0</v>
      </c>
      <c r="N1" s="50" t="s">
        <v>17</v>
      </c>
      <c r="O1" s="51" t="s">
        <v>18</v>
      </c>
      <c r="P1" s="49" t="s">
        <v>1</v>
      </c>
      <c r="Q1" s="52" t="s">
        <v>30</v>
      </c>
    </row>
    <row r="2" spans="1:17" s="4" customFormat="1" ht="55.5" customHeight="1" x14ac:dyDescent="0.2">
      <c r="A2" s="12">
        <v>1001</v>
      </c>
      <c r="B2" s="12" t="s">
        <v>53</v>
      </c>
      <c r="C2" s="55" t="s">
        <v>54</v>
      </c>
      <c r="D2" s="55" t="s">
        <v>80</v>
      </c>
      <c r="E2" s="55"/>
      <c r="F2" s="12">
        <v>100</v>
      </c>
      <c r="G2" s="12" t="s">
        <v>32</v>
      </c>
      <c r="H2" s="12">
        <v>1</v>
      </c>
      <c r="I2" s="12" t="s">
        <v>31</v>
      </c>
      <c r="J2" s="56">
        <v>43234</v>
      </c>
      <c r="K2" s="55">
        <v>5.8</v>
      </c>
      <c r="L2" s="59"/>
      <c r="M2" s="54"/>
      <c r="N2" s="36">
        <f>M2*(K2/100)</f>
        <v>0</v>
      </c>
      <c r="O2" s="21" t="e">
        <f>1-(N2/L2)</f>
        <v>#DIV/0!</v>
      </c>
      <c r="P2" s="37" t="s">
        <v>91</v>
      </c>
      <c r="Q2" s="29" t="s">
        <v>90</v>
      </c>
    </row>
    <row r="3" spans="1:17" s="4" customFormat="1" ht="69" customHeight="1" x14ac:dyDescent="0.2">
      <c r="A3" s="12">
        <v>1001</v>
      </c>
      <c r="B3" s="12" t="s">
        <v>53</v>
      </c>
      <c r="C3" s="55" t="s">
        <v>55</v>
      </c>
      <c r="D3" s="55" t="s">
        <v>65</v>
      </c>
      <c r="E3" s="55"/>
      <c r="F3" s="12">
        <v>101</v>
      </c>
      <c r="G3" s="12" t="s">
        <v>33</v>
      </c>
      <c r="H3" s="12">
        <v>1</v>
      </c>
      <c r="I3" s="12"/>
      <c r="J3" s="56">
        <v>44571</v>
      </c>
      <c r="K3" s="60">
        <v>6.5</v>
      </c>
      <c r="L3" s="61">
        <v>1716.38</v>
      </c>
      <c r="M3" s="62"/>
      <c r="N3" s="36">
        <f>M3*(K3/100)</f>
        <v>0</v>
      </c>
      <c r="O3" s="34">
        <f t="shared" ref="O3:O5" si="0">1-(N3/L3)</f>
        <v>1</v>
      </c>
      <c r="P3" s="35" t="s">
        <v>83</v>
      </c>
      <c r="Q3" s="29" t="s">
        <v>92</v>
      </c>
    </row>
    <row r="4" spans="1:17" s="4" customFormat="1" ht="111" customHeight="1" x14ac:dyDescent="0.2">
      <c r="A4" s="12">
        <v>1001</v>
      </c>
      <c r="B4" s="12" t="s">
        <v>53</v>
      </c>
      <c r="C4" s="55" t="s">
        <v>56</v>
      </c>
      <c r="D4" s="55" t="s">
        <v>66</v>
      </c>
      <c r="E4" s="55"/>
      <c r="F4" s="12">
        <v>102</v>
      </c>
      <c r="G4" s="12" t="s">
        <v>34</v>
      </c>
      <c r="H4" s="12">
        <v>1</v>
      </c>
      <c r="I4" s="12" t="s">
        <v>28</v>
      </c>
      <c r="J4" s="56">
        <v>44652</v>
      </c>
      <c r="K4" s="60">
        <v>8.5</v>
      </c>
      <c r="L4" s="63">
        <v>3690.08</v>
      </c>
      <c r="M4" s="61">
        <v>49663.1</v>
      </c>
      <c r="N4" s="64">
        <v>4221.3599999999997</v>
      </c>
      <c r="O4" s="34">
        <f t="shared" si="0"/>
        <v>-0.14397519836968287</v>
      </c>
      <c r="P4" s="40" t="s">
        <v>93</v>
      </c>
      <c r="Q4" s="29" t="s">
        <v>94</v>
      </c>
    </row>
    <row r="5" spans="1:17" s="4" customFormat="1" ht="95.25" customHeight="1" x14ac:dyDescent="0.2">
      <c r="A5" s="12">
        <v>1001</v>
      </c>
      <c r="B5" s="12" t="s">
        <v>53</v>
      </c>
      <c r="C5" s="55" t="s">
        <v>57</v>
      </c>
      <c r="D5" s="55" t="s">
        <v>67</v>
      </c>
      <c r="E5" s="55"/>
      <c r="F5" s="12">
        <v>103</v>
      </c>
      <c r="G5" s="12" t="s">
        <v>35</v>
      </c>
      <c r="H5" s="12">
        <v>1</v>
      </c>
      <c r="I5" s="12" t="s">
        <v>28</v>
      </c>
      <c r="J5" s="56">
        <v>44652</v>
      </c>
      <c r="K5" s="60">
        <v>6.5</v>
      </c>
      <c r="L5" s="63">
        <v>1198.01</v>
      </c>
      <c r="M5" s="61">
        <v>16204.75</v>
      </c>
      <c r="N5" s="64">
        <v>1053.31</v>
      </c>
      <c r="O5" s="34">
        <f t="shared" si="0"/>
        <v>0.12078363285782256</v>
      </c>
      <c r="P5" s="35" t="s">
        <v>95</v>
      </c>
      <c r="Q5" s="29" t="s">
        <v>96</v>
      </c>
    </row>
    <row r="6" spans="1:17" ht="45.75" customHeight="1" x14ac:dyDescent="0.2">
      <c r="A6" s="12">
        <v>1001</v>
      </c>
      <c r="B6" s="12" t="s">
        <v>53</v>
      </c>
      <c r="C6" s="55" t="s">
        <v>61</v>
      </c>
      <c r="D6" s="55" t="s">
        <v>71</v>
      </c>
      <c r="E6" s="55"/>
      <c r="F6" s="13">
        <v>107</v>
      </c>
      <c r="G6" s="13" t="s">
        <v>75</v>
      </c>
      <c r="H6" s="12">
        <v>1</v>
      </c>
      <c r="I6" s="13"/>
      <c r="J6" s="56">
        <v>44927</v>
      </c>
      <c r="K6" s="65"/>
      <c r="L6" s="66">
        <v>3643.8</v>
      </c>
      <c r="M6" s="39">
        <v>53585.27</v>
      </c>
      <c r="N6" s="36">
        <v>3643.8</v>
      </c>
      <c r="O6" s="21">
        <v>0</v>
      </c>
      <c r="P6" s="26" t="s">
        <v>98</v>
      </c>
      <c r="Q6" s="14" t="s">
        <v>97</v>
      </c>
    </row>
    <row r="7" spans="1:17" s="42" customFormat="1" ht="86.25" customHeight="1" x14ac:dyDescent="0.25">
      <c r="A7" s="12">
        <v>1001</v>
      </c>
      <c r="B7" s="12" t="s">
        <v>53</v>
      </c>
      <c r="C7" s="55" t="s">
        <v>62</v>
      </c>
      <c r="D7" s="55" t="s">
        <v>72</v>
      </c>
      <c r="E7" s="55"/>
      <c r="F7" s="13">
        <v>108</v>
      </c>
      <c r="G7" s="13" t="s">
        <v>76</v>
      </c>
      <c r="H7" s="12">
        <v>1</v>
      </c>
      <c r="I7" s="13"/>
      <c r="J7" s="67">
        <v>45243</v>
      </c>
      <c r="K7" s="65">
        <v>5.2</v>
      </c>
      <c r="L7" s="36">
        <v>1726.82</v>
      </c>
      <c r="M7" s="39">
        <v>33208.14</v>
      </c>
      <c r="N7" s="36">
        <f>M7*(K7/100)</f>
        <v>1726.8232800000001</v>
      </c>
      <c r="O7" s="21">
        <v>0</v>
      </c>
      <c r="P7" s="53" t="s">
        <v>99</v>
      </c>
      <c r="Q7" s="29" t="s">
        <v>85</v>
      </c>
    </row>
    <row r="8" spans="1:17" ht="82.5" customHeight="1" x14ac:dyDescent="0.2">
      <c r="A8" s="12">
        <v>1001</v>
      </c>
      <c r="B8" s="12" t="s">
        <v>53</v>
      </c>
      <c r="C8" s="55" t="s">
        <v>63</v>
      </c>
      <c r="D8" s="55" t="s">
        <v>73</v>
      </c>
      <c r="E8" s="55"/>
      <c r="F8" s="13">
        <v>109</v>
      </c>
      <c r="G8" s="13" t="s">
        <v>77</v>
      </c>
      <c r="H8" s="12">
        <v>1</v>
      </c>
      <c r="I8" s="13"/>
      <c r="J8" s="67">
        <v>45050</v>
      </c>
      <c r="K8" s="60">
        <v>3.25</v>
      </c>
      <c r="L8" s="61">
        <v>1512.4</v>
      </c>
      <c r="M8" s="61">
        <v>26612.98</v>
      </c>
      <c r="N8" s="60">
        <v>864.92</v>
      </c>
      <c r="O8" s="34">
        <f>1-(N8/L8)</f>
        <v>0.42811425548796622</v>
      </c>
      <c r="P8" s="35" t="s">
        <v>100</v>
      </c>
      <c r="Q8" s="29" t="s">
        <v>86</v>
      </c>
    </row>
    <row r="9" spans="1:17" ht="97.5" customHeight="1" x14ac:dyDescent="0.2">
      <c r="A9" s="12">
        <v>1001</v>
      </c>
      <c r="B9" s="12" t="s">
        <v>53</v>
      </c>
      <c r="C9" s="55" t="s">
        <v>64</v>
      </c>
      <c r="D9" s="55" t="s">
        <v>74</v>
      </c>
      <c r="E9" s="55"/>
      <c r="F9" s="13">
        <v>110</v>
      </c>
      <c r="G9" s="13" t="s">
        <v>78</v>
      </c>
      <c r="H9" s="12">
        <v>1</v>
      </c>
      <c r="I9" s="13"/>
      <c r="J9" s="68">
        <v>42772</v>
      </c>
      <c r="K9" s="13">
        <v>5.8</v>
      </c>
      <c r="L9" s="43">
        <v>1225.23</v>
      </c>
      <c r="M9" s="71">
        <v>28726.23</v>
      </c>
      <c r="N9" s="36">
        <f>M9*(K9/100)</f>
        <v>1666.1213399999999</v>
      </c>
      <c r="O9" s="21">
        <f>1-(N9/L9)</f>
        <v>-0.35984373546191328</v>
      </c>
      <c r="P9" s="44" t="s">
        <v>84</v>
      </c>
      <c r="Q9" s="15" t="s">
        <v>87</v>
      </c>
    </row>
    <row r="13" spans="1:17" ht="14.25" x14ac:dyDescent="0.2">
      <c r="A13" s="45"/>
      <c r="B13" s="45"/>
      <c r="C13" s="48"/>
      <c r="D13" s="48"/>
      <c r="E13" s="48"/>
      <c r="H13" s="45"/>
      <c r="J13" s="46"/>
      <c r="N13" s="47"/>
      <c r="O13" s="4"/>
    </row>
    <row r="14" spans="1:17" ht="14.25" x14ac:dyDescent="0.2">
      <c r="A14" s="45"/>
      <c r="B14" s="45"/>
      <c r="C14" s="48"/>
      <c r="D14" s="48"/>
      <c r="E14" s="48"/>
      <c r="H14" s="45"/>
      <c r="J14" s="46"/>
      <c r="N14" s="47"/>
      <c r="O14" s="4"/>
    </row>
    <row r="15" spans="1:17" ht="14.25" x14ac:dyDescent="0.2">
      <c r="A15" s="45"/>
      <c r="B15" s="45"/>
      <c r="C15" s="48"/>
      <c r="D15" s="48"/>
      <c r="E15" s="48"/>
      <c r="H15" s="45"/>
      <c r="J15" s="46"/>
      <c r="N15" s="47"/>
      <c r="O15" s="4"/>
    </row>
    <row r="16" spans="1:17" ht="14.25" x14ac:dyDescent="0.2">
      <c r="A16" s="45"/>
      <c r="B16" s="45"/>
      <c r="C16" s="48"/>
      <c r="D16" s="48"/>
      <c r="E16" s="48"/>
      <c r="H16" s="45"/>
      <c r="J16" s="46"/>
      <c r="N16" s="47"/>
      <c r="O16" s="4"/>
    </row>
    <row r="17" spans="1:15" ht="14.25" x14ac:dyDescent="0.2">
      <c r="A17" s="45"/>
      <c r="B17" s="45"/>
      <c r="C17" s="48"/>
      <c r="D17" s="48"/>
      <c r="E17" s="48"/>
      <c r="H17" s="45"/>
      <c r="J17" s="46"/>
      <c r="N17" s="47"/>
      <c r="O17" s="4"/>
    </row>
    <row r="18" spans="1:15" ht="14.25" x14ac:dyDescent="0.2">
      <c r="A18" s="45"/>
      <c r="B18" s="45"/>
      <c r="C18" s="48"/>
      <c r="D18" s="48"/>
      <c r="E18" s="48"/>
      <c r="H18" s="45"/>
      <c r="J18" s="46"/>
      <c r="N18" s="47"/>
      <c r="O18" s="4"/>
    </row>
    <row r="19" spans="1:15" ht="14.25" x14ac:dyDescent="0.2">
      <c r="A19" s="45"/>
      <c r="B19" s="45"/>
      <c r="C19" s="48"/>
      <c r="D19" s="48"/>
      <c r="E19" s="48"/>
      <c r="H19" s="45"/>
      <c r="J19" s="46"/>
      <c r="N19" s="47"/>
      <c r="O19" s="4"/>
    </row>
    <row r="20" spans="1:15" ht="14.25" x14ac:dyDescent="0.2">
      <c r="A20" s="45"/>
      <c r="B20" s="45"/>
      <c r="C20" s="48"/>
      <c r="D20" s="48"/>
      <c r="E20" s="48"/>
      <c r="H20" s="45"/>
      <c r="J20" s="46"/>
      <c r="N20" s="47"/>
      <c r="O20" s="4"/>
    </row>
    <row r="21" spans="1:15" ht="14.25" x14ac:dyDescent="0.2">
      <c r="A21" s="45"/>
      <c r="B21" s="45"/>
      <c r="C21" s="48"/>
      <c r="D21" s="48"/>
      <c r="E21" s="48"/>
      <c r="H21" s="45"/>
      <c r="J21" s="46"/>
      <c r="N21" s="47"/>
      <c r="O21" s="4"/>
    </row>
    <row r="22" spans="1:15" x14ac:dyDescent="0.2">
      <c r="N22" s="47"/>
      <c r="O22" s="4"/>
    </row>
    <row r="23" spans="1:15" x14ac:dyDescent="0.2">
      <c r="N23" s="47"/>
      <c r="O23" s="4"/>
    </row>
    <row r="24" spans="1:15" x14ac:dyDescent="0.2">
      <c r="N24" s="47"/>
      <c r="O24" s="4"/>
    </row>
    <row r="25" spans="1:15" x14ac:dyDescent="0.2">
      <c r="N25" s="47"/>
      <c r="O25" s="4"/>
    </row>
    <row r="26" spans="1:15" x14ac:dyDescent="0.2">
      <c r="N26" s="47"/>
      <c r="O26" s="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
  <sheetViews>
    <sheetView showGridLines="0" workbookViewId="0">
      <pane ySplit="1" topLeftCell="A2" activePane="bottomLeft" state="frozen"/>
      <selection activeCell="S11" sqref="S11"/>
      <selection pane="bottomLeft" activeCell="E9" sqref="E9"/>
    </sheetView>
  </sheetViews>
  <sheetFormatPr defaultColWidth="9.140625" defaultRowHeight="12.75" x14ac:dyDescent="0.2"/>
  <cols>
    <col min="1" max="1" width="9.7109375" style="3" customWidth="1"/>
    <col min="2" max="2" width="19.7109375" style="3" customWidth="1"/>
    <col min="3" max="3" width="12.7109375" style="3" customWidth="1"/>
    <col min="4" max="4" width="11.28515625" style="3" customWidth="1"/>
    <col min="5" max="5" width="12.5703125" style="3" customWidth="1"/>
    <col min="6" max="6" width="7.85546875" style="3" customWidth="1"/>
    <col min="7" max="7" width="12.28515625" style="3" customWidth="1"/>
    <col min="8" max="8" width="10.7109375" style="3" customWidth="1"/>
    <col min="9" max="9" width="9.28515625" style="3" customWidth="1"/>
    <col min="10" max="10" width="11.28515625" style="3" customWidth="1"/>
    <col min="11" max="11" width="10.7109375" style="3" bestFit="1" customWidth="1"/>
    <col min="12" max="12" width="33.85546875" style="3" customWidth="1"/>
    <col min="13" max="13" width="38.85546875" style="3" customWidth="1"/>
    <col min="14" max="16384" width="9.140625" style="3"/>
  </cols>
  <sheetData>
    <row r="1" spans="1:13" s="10" customFormat="1" ht="25.5" x14ac:dyDescent="0.2">
      <c r="A1" s="30" t="s">
        <v>3</v>
      </c>
      <c r="B1" s="31" t="s">
        <v>2</v>
      </c>
      <c r="C1" s="31" t="s">
        <v>4</v>
      </c>
      <c r="D1" s="31" t="s">
        <v>5</v>
      </c>
      <c r="E1" s="17" t="s">
        <v>16</v>
      </c>
      <c r="F1" s="31" t="s">
        <v>6</v>
      </c>
      <c r="G1" s="31" t="s">
        <v>10</v>
      </c>
      <c r="H1" s="30" t="s">
        <v>14</v>
      </c>
      <c r="I1" s="30" t="s">
        <v>15</v>
      </c>
      <c r="J1" s="30" t="s">
        <v>7</v>
      </c>
      <c r="K1" s="31" t="s">
        <v>8</v>
      </c>
      <c r="L1" s="30" t="s">
        <v>9</v>
      </c>
      <c r="M1" s="33" t="s">
        <v>30</v>
      </c>
    </row>
    <row r="2" spans="1:13" s="2" customFormat="1" ht="29.25" customHeight="1" x14ac:dyDescent="0.2">
      <c r="A2" s="12">
        <v>1001</v>
      </c>
      <c r="B2" s="12" t="s">
        <v>53</v>
      </c>
      <c r="C2" s="55"/>
      <c r="D2" s="55" t="s">
        <v>54</v>
      </c>
      <c r="E2" s="55" t="s">
        <v>80</v>
      </c>
      <c r="F2" s="12">
        <v>1</v>
      </c>
      <c r="G2" s="68">
        <v>27810</v>
      </c>
      <c r="H2" s="38"/>
      <c r="I2" s="38"/>
      <c r="J2" s="56">
        <v>43234</v>
      </c>
      <c r="K2" s="12"/>
      <c r="L2" s="26" t="s">
        <v>45</v>
      </c>
      <c r="M2" s="29" t="s">
        <v>88</v>
      </c>
    </row>
    <row r="3" spans="1:13" s="2" customFormat="1" ht="30.75" customHeight="1" x14ac:dyDescent="0.2">
      <c r="A3" s="12">
        <v>1001</v>
      </c>
      <c r="B3" s="12" t="s">
        <v>53</v>
      </c>
      <c r="C3" s="55"/>
      <c r="D3" s="55" t="s">
        <v>55</v>
      </c>
      <c r="E3" s="55" t="s">
        <v>65</v>
      </c>
      <c r="F3" s="12">
        <v>1</v>
      </c>
      <c r="G3" s="68">
        <v>33741</v>
      </c>
      <c r="H3" s="12">
        <v>101</v>
      </c>
      <c r="I3" s="12" t="s">
        <v>33</v>
      </c>
      <c r="J3" s="69"/>
      <c r="K3" s="12"/>
      <c r="L3" s="26" t="s">
        <v>38</v>
      </c>
      <c r="M3" s="14" t="s">
        <v>52</v>
      </c>
    </row>
    <row r="4" spans="1:13" s="2" customFormat="1" ht="29.25" customHeight="1" x14ac:dyDescent="0.2">
      <c r="A4" s="12">
        <v>1001</v>
      </c>
      <c r="B4" s="12" t="s">
        <v>53</v>
      </c>
      <c r="C4" s="55"/>
      <c r="D4" s="65"/>
      <c r="E4" s="65"/>
      <c r="F4" s="12">
        <v>1</v>
      </c>
      <c r="G4" s="68">
        <v>30472</v>
      </c>
      <c r="H4" s="12">
        <v>102</v>
      </c>
      <c r="I4" s="12" t="s">
        <v>34</v>
      </c>
      <c r="J4" s="56">
        <v>44652</v>
      </c>
      <c r="K4" s="12"/>
      <c r="L4" s="26" t="s">
        <v>39</v>
      </c>
      <c r="M4" s="14" t="s">
        <v>46</v>
      </c>
    </row>
    <row r="5" spans="1:13" s="2" customFormat="1" ht="29.25" customHeight="1" x14ac:dyDescent="0.2">
      <c r="A5" s="12">
        <v>1001</v>
      </c>
      <c r="B5" s="12" t="s">
        <v>53</v>
      </c>
      <c r="C5" s="65"/>
      <c r="D5" s="55" t="s">
        <v>57</v>
      </c>
      <c r="E5" s="55" t="s">
        <v>67</v>
      </c>
      <c r="F5" s="12">
        <v>1</v>
      </c>
      <c r="G5" s="68">
        <v>28523</v>
      </c>
      <c r="H5" s="12">
        <v>103</v>
      </c>
      <c r="I5" s="12" t="s">
        <v>35</v>
      </c>
      <c r="J5" s="56">
        <v>44652</v>
      </c>
      <c r="K5" s="12"/>
      <c r="L5" s="26" t="s">
        <v>43</v>
      </c>
      <c r="M5" s="14" t="s">
        <v>47</v>
      </c>
    </row>
    <row r="6" spans="1:13" ht="42.75" customHeight="1" x14ac:dyDescent="0.2">
      <c r="A6" s="12">
        <v>1001</v>
      </c>
      <c r="B6" s="12" t="s">
        <v>53</v>
      </c>
      <c r="C6" s="55"/>
      <c r="D6" s="55" t="s">
        <v>58</v>
      </c>
      <c r="E6" s="55" t="s">
        <v>68</v>
      </c>
      <c r="F6" s="13">
        <v>1</v>
      </c>
      <c r="G6" s="68">
        <v>30287</v>
      </c>
      <c r="H6" s="12">
        <v>104</v>
      </c>
      <c r="I6" s="12" t="s">
        <v>34</v>
      </c>
      <c r="J6" s="56">
        <v>44652</v>
      </c>
      <c r="K6" s="13"/>
      <c r="L6" s="11" t="s">
        <v>41</v>
      </c>
      <c r="M6" s="16" t="s">
        <v>51</v>
      </c>
    </row>
    <row r="7" spans="1:13" ht="29.25" customHeight="1" x14ac:dyDescent="0.2">
      <c r="A7" s="12">
        <v>1001</v>
      </c>
      <c r="B7" s="12" t="s">
        <v>53</v>
      </c>
      <c r="C7" s="55"/>
      <c r="D7" s="55" t="s">
        <v>59</v>
      </c>
      <c r="E7" s="55" t="s">
        <v>69</v>
      </c>
      <c r="F7" s="13">
        <v>1</v>
      </c>
      <c r="G7" s="68">
        <v>31111</v>
      </c>
      <c r="H7" s="12">
        <v>105</v>
      </c>
      <c r="I7" s="12" t="s">
        <v>35</v>
      </c>
      <c r="J7" s="56">
        <v>44652</v>
      </c>
      <c r="K7" s="13"/>
      <c r="L7" s="11" t="s">
        <v>42</v>
      </c>
      <c r="M7" s="16" t="s">
        <v>79</v>
      </c>
    </row>
    <row r="8" spans="1:13" ht="30" customHeight="1" x14ac:dyDescent="0.2">
      <c r="A8" s="12">
        <v>1001</v>
      </c>
      <c r="B8" s="12" t="s">
        <v>53</v>
      </c>
      <c r="C8" s="55"/>
      <c r="D8" s="55" t="s">
        <v>60</v>
      </c>
      <c r="E8" s="55" t="s">
        <v>70</v>
      </c>
      <c r="F8" s="13">
        <v>1</v>
      </c>
      <c r="G8" s="70"/>
      <c r="H8" s="12">
        <v>106</v>
      </c>
      <c r="I8" s="12" t="s">
        <v>36</v>
      </c>
      <c r="J8" s="56">
        <v>44790</v>
      </c>
      <c r="K8" s="13"/>
      <c r="L8" s="11" t="s">
        <v>40</v>
      </c>
      <c r="M8" s="16" t="s">
        <v>48</v>
      </c>
    </row>
    <row r="9" spans="1:13" ht="120.75" customHeight="1" x14ac:dyDescent="0.2">
      <c r="A9" s="12">
        <v>1001</v>
      </c>
      <c r="B9" s="12" t="s">
        <v>53</v>
      </c>
      <c r="C9" s="55"/>
      <c r="D9" s="55" t="s">
        <v>61</v>
      </c>
      <c r="E9" s="55" t="s">
        <v>71</v>
      </c>
      <c r="F9" s="13">
        <v>1</v>
      </c>
      <c r="G9" s="68">
        <v>34397</v>
      </c>
      <c r="H9" s="13">
        <v>107</v>
      </c>
      <c r="I9" s="13" t="s">
        <v>75</v>
      </c>
      <c r="J9" s="56">
        <v>44927</v>
      </c>
      <c r="K9" s="13"/>
      <c r="L9" s="11" t="s">
        <v>50</v>
      </c>
      <c r="M9" s="15" t="s">
        <v>89</v>
      </c>
    </row>
    <row r="10" spans="1:13" ht="83.25" customHeight="1" x14ac:dyDescent="0.2">
      <c r="A10" s="12">
        <v>1001</v>
      </c>
      <c r="B10" s="12" t="s">
        <v>53</v>
      </c>
      <c r="C10" s="55"/>
      <c r="D10" s="55" t="s">
        <v>62</v>
      </c>
      <c r="E10" s="55" t="s">
        <v>72</v>
      </c>
      <c r="F10" s="13">
        <v>2</v>
      </c>
      <c r="G10" s="68">
        <v>23586</v>
      </c>
      <c r="H10" s="13">
        <v>108</v>
      </c>
      <c r="I10" s="13" t="s">
        <v>76</v>
      </c>
      <c r="J10" s="67">
        <v>45243</v>
      </c>
      <c r="K10" s="22">
        <v>44986</v>
      </c>
      <c r="L10" s="11" t="s">
        <v>44</v>
      </c>
      <c r="M10" s="15" t="s">
        <v>49</v>
      </c>
    </row>
    <row r="11" spans="1:13" ht="14.25" x14ac:dyDescent="0.2">
      <c r="J11" s="3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2025 Data Return</vt:lpstr>
      <vt:lpstr>Salary Difference Queries</vt:lpstr>
      <vt:lpstr>Contributions &amp; CARE Queries</vt:lpstr>
      <vt:lpstr>TPR Queries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2025-02-05T12:09:51Z</dcterms:modified>
</cp:coreProperties>
</file>